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říprava\Zelenkov\č. 771 -UK-FF-OSBI-Infra na Filozofické fakultě-stavební práce\REALIZACE\8. ZMĚNOVÉ LISTY\ZL Č.1\k zaslání\"/>
    </mc:Choice>
  </mc:AlternateContent>
  <xr:revisionPtr revIDLastSave="0" documentId="13_ncr:1_{964D0B9B-5CCF-4B87-97A8-5F1A11984B54}" xr6:coauthVersionLast="47" xr6:coauthVersionMax="47" xr10:uidLastSave="{00000000-0000-0000-0000-000000000000}"/>
  <bookViews>
    <workbookView xWindow="77055" yWindow="5805" windowWidth="17280" windowHeight="8550" xr2:uid="{6DA48F2E-1C63-4D0B-BCC0-D5EDFC9DFA89}"/>
  </bookViews>
  <sheets>
    <sheet name="5.NP - Učebny" sheetId="1" r:id="rId1"/>
  </sheets>
  <externalReferences>
    <externalReference r:id="rId2"/>
    <externalReference r:id="rId3"/>
    <externalReference r:id="rId4"/>
  </externalReferences>
  <definedNames>
    <definedName name="AL_obvodový_plášť" localSheetId="0">'[1]SO 11.1A Výkaz výměr'!#REF!</definedName>
    <definedName name="AL_obvodový_plášť">'[1]SO 11.1A Výkaz výměr'!#REF!</definedName>
    <definedName name="cisloobjektu">'[2]Krycí list'!$A$4</definedName>
    <definedName name="cislostavby">'[2]Krycí list'!$A$6</definedName>
    <definedName name="description_long" localSheetId="0">'5.NP - Učebny'!#REF!</definedName>
    <definedName name="Dil">[3]Rekapitulace!#REF!</definedName>
    <definedName name="Dodavka">[3]Rekapitulace!#REF!</definedName>
    <definedName name="Dodavka0">'[3]1.NP'!#REF!</definedName>
    <definedName name="HSV">[3]Rekapitulace!#REF!</definedName>
    <definedName name="HSV0">'[3]1.NP'!#REF!</definedName>
    <definedName name="HZS">[3]Rekapitulace!#REF!</definedName>
    <definedName name="HZS0">'[3]1.NP'!#REF!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Mont">[3]Rekapitulace!#REF!</definedName>
    <definedName name="Montaz0">'[3]1.NP'!#REF!</definedName>
    <definedName name="NazevDilu">[3]Rekapitulace!#REF!</definedName>
    <definedName name="nazevobjektu">'[2]Krycí list'!$C$4</definedName>
    <definedName name="nazevstavby">'[2]Krycí list'!$C$6</definedName>
    <definedName name="_xlnm.Print_Titles" localSheetId="0">'5.NP - Učebny'!$1:$4</definedName>
    <definedName name="Obklady_keramické" localSheetId="0">'[1]SO 11.1A Výkaz výměr'!#REF!</definedName>
    <definedName name="Obklady_keramické">'[1]SO 11.1A Výkaz výměr'!#REF!</definedName>
    <definedName name="_xlnm.Print_Area" localSheetId="0">'5.NP - Učebny'!$A$1:$G$34</definedName>
    <definedName name="Podhledy" localSheetId="0">'[1]SO 11.1A Výkaz výměr'!#REF!</definedName>
    <definedName name="Podhledy">'[1]SO 11.1A Výkaz výměr'!#REF!</definedName>
    <definedName name="PSV">[3]Rekapitulace!#REF!</definedName>
    <definedName name="PSV0">'[3]1.NP'!#REF!</definedName>
    <definedName name="REKAPITULACE" localSheetId="0">'[1]SO 11.1A Výkaz výměr'!#REF!</definedName>
    <definedName name="REKAPITULACE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Typ">'[3]1.NP'!#REF!</definedName>
    <definedName name="VRN">[3]Rekapitulace!#REF!</definedName>
    <definedName name="VRNKc">[3]Rekapitulace!#REF!</definedName>
    <definedName name="VRNnazev">[3]Rekapitulace!#REF!</definedName>
    <definedName name="VRNproc">[3]Rekapitulace!#REF!</definedName>
    <definedName name="VRNzakl">[3]Rekapitulace!#REF!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G16" i="1" s="1"/>
  <c r="G15" i="1"/>
  <c r="F15" i="1"/>
  <c r="G14" i="1"/>
  <c r="F14" i="1"/>
  <c r="F13" i="1"/>
  <c r="G13" i="1" s="1"/>
  <c r="G11" i="1"/>
  <c r="F11" i="1"/>
  <c r="G9" i="1"/>
  <c r="F9" i="1"/>
  <c r="F7" i="1"/>
  <c r="G7" i="1" s="1"/>
  <c r="G5" i="1" l="1"/>
  <c r="G17" i="1" s="1"/>
</calcChain>
</file>

<file path=xl/sharedStrings.xml><?xml version="1.0" encoding="utf-8"?>
<sst xmlns="http://schemas.openxmlformats.org/spreadsheetml/2006/main" count="62" uniqueCount="41">
  <si>
    <t xml:space="preserve"> </t>
  </si>
  <si>
    <t>FFUK-učebny</t>
  </si>
  <si>
    <t>Dokument:</t>
  </si>
  <si>
    <t xml:space="preserve">Výkaz výměr a specifikace </t>
  </si>
  <si>
    <t>Profese:</t>
  </si>
  <si>
    <t>AV technika</t>
  </si>
  <si>
    <t>Čís. pol.</t>
  </si>
  <si>
    <t>Kód</t>
  </si>
  <si>
    <t>Popis položky</t>
  </si>
  <si>
    <t>Počet m.j.</t>
  </si>
  <si>
    <t>Měrná jednotka</t>
  </si>
  <si>
    <t>Jednotková cena v Kč</t>
  </si>
  <si>
    <t>Celková              cena v Kč bez DPH</t>
  </si>
  <si>
    <t>Cenová soustava/
 Zdroj položky</t>
  </si>
  <si>
    <t>I.</t>
  </si>
  <si>
    <t>Učebna 404A</t>
  </si>
  <si>
    <t>34</t>
  </si>
  <si>
    <t>Stěny a příčky</t>
  </si>
  <si>
    <t>342090432R00</t>
  </si>
  <si>
    <t xml:space="preserve">Servisní otvor v SDK následná kompletní oprava </t>
  </si>
  <si>
    <t>ks</t>
  </si>
  <si>
    <t>IK</t>
  </si>
  <si>
    <t>M001VD</t>
  </si>
  <si>
    <t>Doprava</t>
  </si>
  <si>
    <t>001.2VD</t>
  </si>
  <si>
    <t>M21</t>
  </si>
  <si>
    <t>Elektromontáže</t>
  </si>
  <si>
    <t>201.12VD</t>
  </si>
  <si>
    <t>Protažení kabeláže do chráničky uložené v SDK (ozvučovací technika)</t>
  </si>
  <si>
    <t>m</t>
  </si>
  <si>
    <t>M22</t>
  </si>
  <si>
    <t>Montáže sdělovací a zabezpečovací techniky</t>
  </si>
  <si>
    <t>222290402RT2</t>
  </si>
  <si>
    <t>Kabel HDMI s koncovkou HDMI,  do chráničky uložené v SDK</t>
  </si>
  <si>
    <t>222260053R00</t>
  </si>
  <si>
    <t>Krabice KT 100 na hmoždinky, starý Audio systém</t>
  </si>
  <si>
    <t>220260542R00</t>
  </si>
  <si>
    <t>Trubka Kopex uložená v SDK, D 16 mm</t>
  </si>
  <si>
    <t>220260544R00</t>
  </si>
  <si>
    <t>Trubka Kopex uložená v SDK, D 32 mm</t>
  </si>
  <si>
    <t>CELKEM bez DPH (všechny učebny)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</si>
</sst>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\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2"/>
      <name val="Times New Roman CE"/>
      <charset val="238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5" fillId="0" borderId="0"/>
    <xf numFmtId="0" fontId="5" fillId="0" borderId="0"/>
  </cellStyleXfs>
  <cellXfs count="42">
    <xf numFmtId="0" fontId="0" fillId="0" borderId="0" xfId="0"/>
    <xf numFmtId="0" fontId="4" fillId="0" borderId="1" xfId="1" applyFont="1" applyBorder="1" applyAlignment="1">
      <alignment horizontal="right"/>
    </xf>
    <xf numFmtId="0" fontId="4" fillId="0" borderId="2" xfId="1" applyFont="1" applyBorder="1" applyAlignment="1">
      <alignment horizontal="right"/>
    </xf>
    <xf numFmtId="0" fontId="6" fillId="0" borderId="3" xfId="2" applyFont="1" applyBorder="1"/>
    <xf numFmtId="0" fontId="4" fillId="0" borderId="4" xfId="3" applyFont="1" applyBorder="1" applyAlignment="1">
      <alignment horizontal="left" vertical="center" indent="1"/>
    </xf>
    <xf numFmtId="164" fontId="6" fillId="0" borderId="2" xfId="1" applyNumberFormat="1" applyFont="1" applyBorder="1" applyAlignment="1">
      <alignment horizontal="center"/>
    </xf>
    <xf numFmtId="0" fontId="6" fillId="0" borderId="2" xfId="1" applyFont="1" applyBorder="1" applyAlignment="1">
      <alignment horizontal="left"/>
    </xf>
    <xf numFmtId="0" fontId="6" fillId="0" borderId="0" xfId="1" applyFont="1"/>
    <xf numFmtId="0" fontId="6" fillId="0" borderId="5" xfId="1" applyFont="1" applyBorder="1" applyAlignment="1">
      <alignment horizontal="right"/>
    </xf>
    <xf numFmtId="0" fontId="6" fillId="0" borderId="0" xfId="1" applyFont="1" applyAlignment="1">
      <alignment horizontal="right"/>
    </xf>
    <xf numFmtId="0" fontId="6" fillId="0" borderId="6" xfId="2" applyFont="1" applyBorder="1"/>
    <xf numFmtId="0" fontId="6" fillId="0" borderId="7" xfId="1" applyFont="1" applyBorder="1" applyAlignment="1">
      <alignment horizontal="left" vertical="center" indent="1"/>
    </xf>
    <xf numFmtId="0" fontId="4" fillId="0" borderId="0" xfId="2" applyFont="1" applyAlignment="1">
      <alignment horizontal="justify" vertical="center"/>
    </xf>
    <xf numFmtId="0" fontId="6" fillId="0" borderId="0" xfId="1" applyFont="1" applyAlignment="1">
      <alignment horizontal="right"/>
    </xf>
    <xf numFmtId="164" fontId="6" fillId="0" borderId="0" xfId="1" applyNumberFormat="1" applyFont="1" applyAlignment="1">
      <alignment horizontal="center"/>
    </xf>
    <xf numFmtId="49" fontId="6" fillId="0" borderId="0" xfId="1" applyNumberFormat="1" applyFont="1" applyAlignment="1">
      <alignment horizontal="left"/>
    </xf>
    <xf numFmtId="0" fontId="6" fillId="0" borderId="8" xfId="4" applyFont="1" applyBorder="1" applyAlignment="1">
      <alignment horizontal="center" vertical="center" wrapText="1"/>
    </xf>
    <xf numFmtId="3" fontId="6" fillId="0" borderId="9" xfId="4" applyNumberFormat="1" applyFont="1" applyBorder="1" applyAlignment="1">
      <alignment horizontal="center" vertical="center" wrapText="1"/>
    </xf>
    <xf numFmtId="0" fontId="6" fillId="0" borderId="9" xfId="4" applyFont="1" applyBorder="1" applyAlignment="1">
      <alignment horizontal="centerContinuous" vertical="center"/>
    </xf>
    <xf numFmtId="0" fontId="6" fillId="0" borderId="9" xfId="4" applyFont="1" applyBorder="1" applyAlignment="1">
      <alignment horizontal="center" vertical="center" wrapText="1"/>
    </xf>
    <xf numFmtId="164" fontId="6" fillId="0" borderId="9" xfId="4" applyNumberFormat="1" applyFont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top" wrapText="1"/>
    </xf>
    <xf numFmtId="0" fontId="6" fillId="2" borderId="11" xfId="1" applyFont="1" applyFill="1" applyBorder="1" applyAlignment="1">
      <alignment horizontal="center" vertical="top" wrapText="1"/>
    </xf>
    <xf numFmtId="0" fontId="4" fillId="2" borderId="11" xfId="1" applyFont="1" applyFill="1" applyBorder="1" applyAlignment="1">
      <alignment horizontal="left" vertical="top" wrapText="1"/>
    </xf>
    <xf numFmtId="164" fontId="6" fillId="2" borderId="11" xfId="1" applyNumberFormat="1" applyFont="1" applyFill="1" applyBorder="1" applyAlignment="1">
      <alignment horizontal="right" vertical="top" wrapText="1"/>
    </xf>
    <xf numFmtId="164" fontId="4" fillId="2" borderId="11" xfId="1" applyNumberFormat="1" applyFont="1" applyFill="1" applyBorder="1" applyAlignment="1">
      <alignment horizontal="right" vertical="top" wrapText="1"/>
    </xf>
    <xf numFmtId="0" fontId="2" fillId="3" borderId="12" xfId="1" applyFont="1" applyFill="1" applyBorder="1" applyAlignment="1">
      <alignment horizontal="center" vertical="top" wrapText="1"/>
    </xf>
    <xf numFmtId="49" fontId="7" fillId="4" borderId="0" xfId="0" applyNumberFormat="1" applyFont="1" applyFill="1" applyAlignment="1">
      <alignment horizontal="left" vertical="center"/>
    </xf>
    <xf numFmtId="49" fontId="8" fillId="4" borderId="0" xfId="0" applyNumberFormat="1" applyFont="1" applyFill="1" applyAlignment="1">
      <alignment horizontal="left" vertical="center"/>
    </xf>
    <xf numFmtId="4" fontId="7" fillId="4" borderId="0" xfId="0" applyNumberFormat="1" applyFont="1" applyFill="1" applyAlignment="1">
      <alignment horizontal="right" vertical="center"/>
    </xf>
    <xf numFmtId="0" fontId="1" fillId="0" borderId="12" xfId="1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left" vertical="center"/>
    </xf>
    <xf numFmtId="4" fontId="8" fillId="0" borderId="0" xfId="0" applyNumberFormat="1" applyFont="1" applyAlignment="1">
      <alignment horizontal="right" vertical="center"/>
    </xf>
    <xf numFmtId="0" fontId="6" fillId="0" borderId="0" xfId="1" applyFont="1" applyAlignment="1">
      <alignment horizontal="center"/>
    </xf>
    <xf numFmtId="0" fontId="1" fillId="3" borderId="12" xfId="1" applyFont="1" applyFill="1" applyBorder="1" applyAlignment="1">
      <alignment horizontal="center" vertical="top" wrapText="1"/>
    </xf>
    <xf numFmtId="49" fontId="8" fillId="0" borderId="13" xfId="0" applyNumberFormat="1" applyFont="1" applyBorder="1" applyAlignment="1">
      <alignment horizontal="left" vertical="center"/>
    </xf>
    <xf numFmtId="4" fontId="8" fillId="0" borderId="13" xfId="0" applyNumberFormat="1" applyFont="1" applyBorder="1" applyAlignment="1">
      <alignment horizontal="right" vertical="center"/>
    </xf>
    <xf numFmtId="0" fontId="6" fillId="0" borderId="14" xfId="1" applyFont="1" applyBorder="1" applyAlignment="1">
      <alignment horizontal="center" vertical="top" wrapText="1"/>
    </xf>
    <xf numFmtId="0" fontId="6" fillId="0" borderId="15" xfId="1" applyFont="1" applyBorder="1" applyAlignment="1">
      <alignment horizontal="center" vertical="top" wrapText="1"/>
    </xf>
    <xf numFmtId="0" fontId="4" fillId="0" borderId="15" xfId="1" applyFont="1" applyBorder="1" applyAlignment="1">
      <alignment horizontal="left" vertical="top" wrapText="1"/>
    </xf>
    <xf numFmtId="164" fontId="6" fillId="0" borderId="15" xfId="1" applyNumberFormat="1" applyFont="1" applyBorder="1" applyAlignment="1">
      <alignment horizontal="right" vertical="top" wrapText="1"/>
    </xf>
    <xf numFmtId="164" fontId="4" fillId="0" borderId="15" xfId="1" applyNumberFormat="1" applyFont="1" applyBorder="1" applyAlignment="1">
      <alignment horizontal="right" vertical="top" wrapText="1"/>
    </xf>
  </cellXfs>
  <cellStyles count="5">
    <cellStyle name="Normální" xfId="0" builtinId="0"/>
    <cellStyle name="Normální 5" xfId="2" xr:uid="{548D0B4E-3F84-435A-9240-1253B772D374}"/>
    <cellStyle name="normální_Rozpočet investičních nákladů platí 16,+ specifikace" xfId="4" xr:uid="{D6E149FD-39F7-44D7-A93B-331F9877A3D2}"/>
    <cellStyle name="normální_Zadávací podklad pro profese" xfId="1" xr:uid="{9BA2E245-AF67-4919-B77B-CB784795C5E6}"/>
    <cellStyle name="normální_Zadávací podklad pro profese rev. 1 (vrchní stavba)" xfId="3" xr:uid="{F1E67F3A-E64B-4082-9D89-69A0D5FC18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oddeleni\P&#344;&#205;PRAVA\Zelenkov\&#269;.%20771%20-UK-FF-OSBI-Infra%20na%20Filozofick&#233;%20fakult&#283;-stavebn&#237;%20pr&#225;ce\REALIZACE\3.%20ROZPO&#268;ET\SMLUVN&#205;\1.%20CELKOV&#221;%20V&#221;KAZ%20V&#221;M&#282;R_stavba-AVERS-18.4.2024.xlsx" TargetMode="External"/><Relationship Id="rId1" Type="http://schemas.openxmlformats.org/officeDocument/2006/relationships/externalLinkPath" Target="/oddeleni/P&#344;&#205;PRAVA/Zelenkov/&#269;.%20771%20-UK-FF-OSBI-Infra%20na%20Filozofick&#233;%20fakult&#283;-stavebn&#237;%20pr&#225;ce/REALIZACE/3.%20ROZPO&#268;ET/SMLUVN&#205;/1.%20CELKOV&#221;%20V&#221;KAZ%20V&#221;M&#282;R_stavba-AVERS-18.4.2024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&#345;&#237;prava\Zelenkov\&#269;.%20771%20-UK-FF-OSBI-Infra%20na%20Filozofick&#233;%20fakult&#283;-stavebn&#237;%20pr&#225;ce\REALIZACE\3.%20ROZPO&#268;ET\SMLUVN&#205;\1.%20CELKOV&#221;%20V&#221;KAZ%20V&#221;M&#282;R_stavba-AVERS-18.4.2024.xlsx" TargetMode="External"/><Relationship Id="rId1" Type="http://schemas.openxmlformats.org/officeDocument/2006/relationships/externalLinkPath" Target="/P&#345;&#237;prava/Zelenkov/&#269;.%20771%20-UK-FF-OSBI-Infra%20na%20Filozofick&#233;%20fakult&#283;-stavebn&#237;%20pr&#225;ce/REALIZACE/3.%20ROZPO&#268;ET/SMLUVN&#205;/1.%20CELKOV&#221;%20V&#221;KAZ%20V&#221;M&#282;R_stavba-AVERS-18.4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Rekapitulace"/>
      <sheetName val="1.NP"/>
      <sheetName val="2.NP"/>
      <sheetName val="3.NP"/>
      <sheetName val="4.NP"/>
      <sheetName val="5.NP"/>
    </sheetNames>
    <sheetDataSet>
      <sheetData sheetId="0">
        <row r="4">
          <cell r="C4" t="str">
            <v>FF UK OSIP PRAHA 1, NÁM. JANA PALACHA 2</v>
          </cell>
        </row>
        <row r="6">
          <cell r="C6" t="str">
            <v>REKONSTRUKCE PROSTOR PRO DOKTORANDSKÁ STUDIA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Rekapitulace"/>
      <sheetName val="1.NP"/>
      <sheetName val="2.NP"/>
      <sheetName val="3.NP"/>
      <sheetName val="4.NP"/>
      <sheetName val="5.NP"/>
    </sheetNames>
    <sheetDataSet>
      <sheetData sheetId="0">
        <row r="4">
          <cell r="C4" t="str">
            <v>FF UK OSIP PRAHA 1, NÁM. JANA PALACHA 2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0CCE3-4274-43A7-9C2F-C2497A0D0DC7}">
  <sheetPr>
    <pageSetUpPr fitToPage="1"/>
  </sheetPr>
  <dimension ref="A1:H34"/>
  <sheetViews>
    <sheetView tabSelected="1" zoomScale="115" zoomScaleNormal="115" zoomScaleSheetLayoutView="80" workbookViewId="0">
      <selection activeCell="M23" sqref="M23"/>
    </sheetView>
  </sheetViews>
  <sheetFormatPr defaultColWidth="10" defaultRowHeight="14.4" x14ac:dyDescent="0.3"/>
  <cols>
    <col min="1" max="1" width="7.44140625" style="7" bestFit="1" customWidth="1"/>
    <col min="2" max="2" width="16.88671875" style="7" bestFit="1" customWidth="1"/>
    <col min="3" max="3" width="56.6640625" style="7" customWidth="1"/>
    <col min="4" max="4" width="10.77734375" style="7" customWidth="1"/>
    <col min="5" max="5" width="10" style="7"/>
    <col min="6" max="7" width="12.88671875" style="14" customWidth="1"/>
    <col min="8" max="16384" width="10" style="7"/>
  </cols>
  <sheetData>
    <row r="1" spans="1:8" ht="15" thickTop="1" x14ac:dyDescent="0.3">
      <c r="A1" s="1" t="s">
        <v>0</v>
      </c>
      <c r="B1" s="2"/>
      <c r="C1" s="3"/>
      <c r="D1" s="4" t="s">
        <v>1</v>
      </c>
      <c r="E1" s="5"/>
      <c r="F1" s="6"/>
      <c r="G1" s="5"/>
    </row>
    <row r="2" spans="1:8" x14ac:dyDescent="0.3">
      <c r="A2" s="8" t="s">
        <v>2</v>
      </c>
      <c r="B2" s="9"/>
      <c r="C2" s="10"/>
      <c r="D2" s="11" t="s">
        <v>3</v>
      </c>
      <c r="E2" s="12"/>
      <c r="F2" s="13"/>
    </row>
    <row r="3" spans="1:8" x14ac:dyDescent="0.3">
      <c r="A3" s="8" t="s">
        <v>4</v>
      </c>
      <c r="B3" s="9"/>
      <c r="C3" s="10"/>
      <c r="D3" s="11" t="s">
        <v>5</v>
      </c>
      <c r="E3" s="12"/>
      <c r="F3" s="13"/>
      <c r="G3" s="15"/>
    </row>
    <row r="4" spans="1:8" ht="58.2" thickBot="1" x14ac:dyDescent="0.35">
      <c r="A4" s="16" t="s">
        <v>6</v>
      </c>
      <c r="B4" s="17" t="s">
        <v>7</v>
      </c>
      <c r="C4" s="18" t="s">
        <v>8</v>
      </c>
      <c r="D4" s="17" t="s">
        <v>9</v>
      </c>
      <c r="E4" s="19" t="s">
        <v>10</v>
      </c>
      <c r="F4" s="20" t="s">
        <v>11</v>
      </c>
      <c r="G4" s="20" t="s">
        <v>12</v>
      </c>
      <c r="H4" s="20" t="s">
        <v>13</v>
      </c>
    </row>
    <row r="5" spans="1:8" ht="15" thickTop="1" x14ac:dyDescent="0.3">
      <c r="A5" s="21" t="s">
        <v>14</v>
      </c>
      <c r="B5" s="22"/>
      <c r="C5" s="23" t="s">
        <v>15</v>
      </c>
      <c r="D5" s="22"/>
      <c r="E5" s="22"/>
      <c r="F5" s="24"/>
      <c r="G5" s="25">
        <f>SUM(G6:G16)</f>
        <v>61581.35</v>
      </c>
    </row>
    <row r="6" spans="1:8" x14ac:dyDescent="0.3">
      <c r="A6" s="26"/>
      <c r="B6" s="27" t="s">
        <v>16</v>
      </c>
      <c r="C6" s="27" t="s">
        <v>17</v>
      </c>
      <c r="D6" s="28" t="s">
        <v>0</v>
      </c>
      <c r="E6" s="28" t="s">
        <v>0</v>
      </c>
      <c r="F6" s="28" t="s">
        <v>0</v>
      </c>
      <c r="G6" s="29"/>
    </row>
    <row r="7" spans="1:8" x14ac:dyDescent="0.3">
      <c r="A7" s="30"/>
      <c r="B7" s="31" t="s">
        <v>18</v>
      </c>
      <c r="C7" s="31" t="s">
        <v>19</v>
      </c>
      <c r="D7" s="31" t="s">
        <v>20</v>
      </c>
      <c r="E7" s="32">
        <v>4</v>
      </c>
      <c r="F7" s="32">
        <f>3260*1.15</f>
        <v>3748.9999999999995</v>
      </c>
      <c r="G7" s="32">
        <f>E7*F7</f>
        <v>14995.999999999998</v>
      </c>
      <c r="H7" s="33" t="s">
        <v>21</v>
      </c>
    </row>
    <row r="8" spans="1:8" x14ac:dyDescent="0.3">
      <c r="A8" s="34"/>
      <c r="B8" s="27" t="s">
        <v>22</v>
      </c>
      <c r="C8" s="27" t="s">
        <v>23</v>
      </c>
      <c r="D8" s="28" t="s">
        <v>0</v>
      </c>
      <c r="E8" s="28" t="s">
        <v>0</v>
      </c>
      <c r="F8" s="28"/>
      <c r="G8" s="29"/>
    </row>
    <row r="9" spans="1:8" x14ac:dyDescent="0.3">
      <c r="A9" s="30"/>
      <c r="B9" s="31" t="s">
        <v>24</v>
      </c>
      <c r="C9" s="31" t="s">
        <v>23</v>
      </c>
      <c r="D9" s="31" t="s">
        <v>20</v>
      </c>
      <c r="E9" s="32">
        <v>1</v>
      </c>
      <c r="F9" s="32">
        <f>3690*1.15</f>
        <v>4243.5</v>
      </c>
      <c r="G9" s="32">
        <f>E9*F9</f>
        <v>4243.5</v>
      </c>
      <c r="H9" s="33" t="s">
        <v>21</v>
      </c>
    </row>
    <row r="10" spans="1:8" x14ac:dyDescent="0.3">
      <c r="A10" s="34"/>
      <c r="B10" s="27" t="s">
        <v>25</v>
      </c>
      <c r="C10" s="27" t="s">
        <v>26</v>
      </c>
      <c r="D10" s="28" t="s">
        <v>0</v>
      </c>
      <c r="E10" s="28" t="s">
        <v>0</v>
      </c>
      <c r="F10" s="28"/>
      <c r="G10" s="29"/>
    </row>
    <row r="11" spans="1:8" x14ac:dyDescent="0.3">
      <c r="A11" s="30"/>
      <c r="B11" s="31" t="s">
        <v>27</v>
      </c>
      <c r="C11" s="31" t="s">
        <v>28</v>
      </c>
      <c r="D11" s="31" t="s">
        <v>29</v>
      </c>
      <c r="E11" s="32">
        <v>150</v>
      </c>
      <c r="F11" s="32">
        <f>21.6*1.15</f>
        <v>24.84</v>
      </c>
      <c r="G11" s="32">
        <f>E11*F11</f>
        <v>3726</v>
      </c>
      <c r="H11" s="33" t="s">
        <v>21</v>
      </c>
    </row>
    <row r="12" spans="1:8" x14ac:dyDescent="0.3">
      <c r="A12" s="34"/>
      <c r="B12" s="27" t="s">
        <v>30</v>
      </c>
      <c r="C12" s="27" t="s">
        <v>31</v>
      </c>
      <c r="D12" s="28" t="s">
        <v>0</v>
      </c>
      <c r="E12" s="28" t="s">
        <v>0</v>
      </c>
      <c r="F12" s="28"/>
      <c r="G12" s="29"/>
    </row>
    <row r="13" spans="1:8" x14ac:dyDescent="0.3">
      <c r="A13" s="30"/>
      <c r="B13" s="31" t="s">
        <v>32</v>
      </c>
      <c r="C13" s="31" t="s">
        <v>33</v>
      </c>
      <c r="D13" s="31" t="s">
        <v>29</v>
      </c>
      <c r="E13" s="32">
        <v>75</v>
      </c>
      <c r="F13" s="32">
        <f>316*1.15</f>
        <v>363.4</v>
      </c>
      <c r="G13" s="32">
        <f>E13*F13</f>
        <v>27255</v>
      </c>
      <c r="H13" s="33" t="s">
        <v>21</v>
      </c>
    </row>
    <row r="14" spans="1:8" x14ac:dyDescent="0.3">
      <c r="A14" s="30"/>
      <c r="B14" s="31" t="s">
        <v>34</v>
      </c>
      <c r="C14" s="31" t="s">
        <v>35</v>
      </c>
      <c r="D14" s="31" t="s">
        <v>20</v>
      </c>
      <c r="E14" s="32">
        <v>9</v>
      </c>
      <c r="F14" s="32">
        <f>156*1.15</f>
        <v>179.39999999999998</v>
      </c>
      <c r="G14" s="32">
        <f>E14*F14</f>
        <v>1614.6</v>
      </c>
      <c r="H14" s="33" t="s">
        <v>21</v>
      </c>
    </row>
    <row r="15" spans="1:8" x14ac:dyDescent="0.3">
      <c r="A15" s="30"/>
      <c r="B15" s="31" t="s">
        <v>36</v>
      </c>
      <c r="C15" s="31" t="s">
        <v>37</v>
      </c>
      <c r="D15" s="31" t="s">
        <v>29</v>
      </c>
      <c r="E15" s="32">
        <v>150</v>
      </c>
      <c r="F15" s="32">
        <f>37*1.15</f>
        <v>42.55</v>
      </c>
      <c r="G15" s="32">
        <f>E15*F15</f>
        <v>6382.5</v>
      </c>
      <c r="H15" s="33" t="s">
        <v>21</v>
      </c>
    </row>
    <row r="16" spans="1:8" ht="15" thickBot="1" x14ac:dyDescent="0.35">
      <c r="A16" s="30"/>
      <c r="B16" s="35" t="s">
        <v>38</v>
      </c>
      <c r="C16" s="35" t="s">
        <v>39</v>
      </c>
      <c r="D16" s="35" t="s">
        <v>29</v>
      </c>
      <c r="E16" s="36">
        <v>75</v>
      </c>
      <c r="F16" s="36">
        <f>39*1.15</f>
        <v>44.849999999999994</v>
      </c>
      <c r="G16" s="32">
        <f>E16*F16</f>
        <v>3363.7499999999995</v>
      </c>
      <c r="H16" s="33" t="s">
        <v>21</v>
      </c>
    </row>
    <row r="17" spans="1:7" ht="15.6" thickTop="1" thickBot="1" x14ac:dyDescent="0.35">
      <c r="A17" s="37"/>
      <c r="B17" s="38"/>
      <c r="C17" s="39" t="s">
        <v>40</v>
      </c>
      <c r="D17" s="38"/>
      <c r="E17" s="38"/>
      <c r="F17" s="40"/>
      <c r="G17" s="41">
        <f>G5</f>
        <v>61581.35</v>
      </c>
    </row>
    <row r="18" spans="1:7" ht="15" thickTop="1" x14ac:dyDescent="0.3"/>
    <row r="34" ht="33.75" customHeight="1" x14ac:dyDescent="0.3"/>
  </sheetData>
  <mergeCells count="3">
    <mergeCell ref="A1:C1"/>
    <mergeCell ref="A2:C2"/>
    <mergeCell ref="A3:C3"/>
  </mergeCells>
  <printOptions horizontalCentered="1"/>
  <pageMargins left="0.19685039370078741" right="0.19685039370078741" top="0.39370078740157483" bottom="0.39370078740157483" header="0.39370078740157483" footer="0.43307086614173229"/>
  <pageSetup paperSize="9" scale="45" fitToHeight="0" orientation="portrait" r:id="rId1"/>
  <headerFooter alignWithMargins="0"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23892417A700489592A1A42C8FF39A" ma:contentTypeVersion="22" ma:contentTypeDescription="Vytvoří nový dokument" ma:contentTypeScope="" ma:versionID="1bcba17af4849424240f12f92afd9141">
  <xsd:schema xmlns:xsd="http://www.w3.org/2001/XMLSchema" xmlns:xs="http://www.w3.org/2001/XMLSchema" xmlns:p="http://schemas.microsoft.com/office/2006/metadata/properties" xmlns:ns2="87c9f3af-ec7a-450e-8294-b635bcd26152" xmlns:ns3="cdade9ed-8a37-4604-8901-3f3c6772e945" xmlns:ns4="ddd4955e-e515-422d-8a4e-24f85441c1a6" targetNamespace="http://schemas.microsoft.com/office/2006/metadata/properties" ma:root="true" ma:fieldsID="cf6bc7d9011836de0891e578d7fd7bf8" ns2:_="" ns3:_="" ns4:_="">
    <xsd:import namespace="87c9f3af-ec7a-450e-8294-b635bcd26152"/>
    <xsd:import namespace="cdade9ed-8a37-4604-8901-3f3c6772e945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9f3af-ec7a-450e-8294-b635bcd26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odnota hash upozornění na sdílení" ma:internalName="SharingHintHash" ma:readOnly="true">
      <xsd:simpleType>
        <xsd:restriction base="dms:Text"/>
      </xsd:simpleType>
    </xsd:element>
    <xsd:element name="SharedWithDetails" ma:index="10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de9ed-8a37-4604-8901-3f3c6772e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B2A4466-3858-43F5-B542-D1D41F94AE04}" ma:internalName="TaxCatchAll" ma:showField="CatchAllData" ma:web="{87c9f3af-ec7a-450e-8294-b635bcd26152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d4955e-e515-422d-8a4e-24f85441c1a6" xsi:nil="true"/>
    <lcf76f155ced4ddcb4097134ff3c332f xmlns="cdade9ed-8a37-4604-8901-3f3c6772e94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8CD20CE-8542-4E48-BB72-6734DD1795FB}"/>
</file>

<file path=customXml/itemProps2.xml><?xml version="1.0" encoding="utf-8"?>
<ds:datastoreItem xmlns:ds="http://schemas.openxmlformats.org/officeDocument/2006/customXml" ds:itemID="{B54F0C8E-209D-41FE-A996-778E6BB88F55}"/>
</file>

<file path=customXml/itemProps3.xml><?xml version="1.0" encoding="utf-8"?>
<ds:datastoreItem xmlns:ds="http://schemas.openxmlformats.org/officeDocument/2006/customXml" ds:itemID="{03FD279B-418E-4F2B-8E6A-527518DA11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5.NP - Učebny</vt:lpstr>
      <vt:lpstr>'5.NP - Učebny'!Názvy_tisku</vt:lpstr>
      <vt:lpstr>'5.NP - Učebny'!Oblast_tisku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 Zelenkov</dc:creator>
  <cp:lastModifiedBy>Maxim Zelenkov</cp:lastModifiedBy>
  <dcterms:created xsi:type="dcterms:W3CDTF">2024-08-14T09:20:27Z</dcterms:created>
  <dcterms:modified xsi:type="dcterms:W3CDTF">2024-08-14T09:21:11Z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0x0101001823892417A700489592A1A42C8FF39A</vt:lpwstr>
  </property>
</Properties>
</file>